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filterPrivacy="1"/>
  <xr:revisionPtr revIDLastSave="0" documentId="8_{B0427906-C4D2-7F42-A7D7-AAE596AC7FC8}" xr6:coauthVersionLast="45" xr6:coauthVersionMax="45" xr10:uidLastSave="{00000000-0000-0000-0000-000000000000}"/>
  <bookViews>
    <workbookView xWindow="0" yWindow="460" windowWidth="25600" windowHeight="16000" activeTab="1" xr2:uid="{00000000-000D-0000-FFFF-FFFF00000000}"/>
  </bookViews>
  <sheets>
    <sheet name="Start" sheetId="2" r:id="rId1"/>
    <sheet name="Personal Monthly Budget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3" i="1" l="1"/>
  <c r="J67" i="1" s="1"/>
  <c r="D14" i="1"/>
  <c r="J10" i="1" s="1"/>
  <c r="D9" i="1"/>
  <c r="J7" i="1" s="1"/>
  <c r="J65" i="1"/>
  <c r="E17" i="1"/>
  <c r="E18" i="1"/>
  <c r="E19" i="1"/>
  <c r="E20" i="1"/>
  <c r="E21" i="1"/>
  <c r="E22" i="1"/>
  <c r="E23" i="1"/>
  <c r="E24" i="1"/>
  <c r="E25" i="1"/>
  <c r="E26" i="1"/>
  <c r="J57" i="1"/>
  <c r="J61" i="1" s="1"/>
  <c r="J58" i="1"/>
  <c r="J59" i="1"/>
  <c r="J60" i="1"/>
  <c r="J51" i="1"/>
  <c r="J54" i="1" s="1"/>
  <c r="J52" i="1"/>
  <c r="J53" i="1"/>
  <c r="J45" i="1"/>
  <c r="J46" i="1"/>
  <c r="J47" i="1"/>
  <c r="J38" i="1"/>
  <c r="J39" i="1"/>
  <c r="J40" i="1"/>
  <c r="J42" i="1" s="1"/>
  <c r="J41" i="1"/>
  <c r="J29" i="1"/>
  <c r="J30" i="1"/>
  <c r="J31" i="1"/>
  <c r="J35" i="1" s="1"/>
  <c r="J32" i="1"/>
  <c r="J33" i="1"/>
  <c r="J34" i="1"/>
  <c r="J17" i="1"/>
  <c r="J26" i="1" s="1"/>
  <c r="J18" i="1"/>
  <c r="J19" i="1"/>
  <c r="J20" i="1"/>
  <c r="J21" i="1"/>
  <c r="J22" i="1"/>
  <c r="J23" i="1"/>
  <c r="J24" i="1"/>
  <c r="J25" i="1"/>
  <c r="E61" i="1"/>
  <c r="E62" i="1"/>
  <c r="E63" i="1"/>
  <c r="E64" i="1"/>
  <c r="E68" i="1" s="1"/>
  <c r="E65" i="1"/>
  <c r="E66" i="1"/>
  <c r="E67" i="1"/>
  <c r="E53" i="1"/>
  <c r="E58" i="1" s="1"/>
  <c r="E54" i="1"/>
  <c r="E55" i="1"/>
  <c r="E56" i="1"/>
  <c r="E57" i="1"/>
  <c r="E47" i="1"/>
  <c r="E48" i="1"/>
  <c r="E49" i="1"/>
  <c r="E40" i="1"/>
  <c r="E41" i="1"/>
  <c r="E44" i="1" s="1"/>
  <c r="E42" i="1"/>
  <c r="E43" i="1"/>
  <c r="E30" i="1"/>
  <c r="E37" i="1" s="1"/>
  <c r="E31" i="1"/>
  <c r="E32" i="1"/>
  <c r="E33" i="1"/>
  <c r="E34" i="1"/>
  <c r="E35" i="1"/>
  <c r="E36" i="1"/>
  <c r="E50" i="1"/>
  <c r="J48" i="1"/>
  <c r="E27" i="1"/>
  <c r="J13" i="1" l="1"/>
</calcChain>
</file>

<file path=xl/sharedStrings.xml><?xml version="1.0" encoding="utf-8"?>
<sst xmlns="http://schemas.openxmlformats.org/spreadsheetml/2006/main" count="162" uniqueCount="100">
  <si>
    <t>Income 1</t>
  </si>
  <si>
    <t>Extra income</t>
  </si>
  <si>
    <t>Total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</si>
  <si>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</si>
  <si>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</si>
  <si>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</si>
  <si>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</si>
  <si>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</si>
  <si>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</si>
  <si>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</si>
  <si>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</si>
  <si>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</si>
  <si>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</si>
  <si>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</si>
  <si>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</si>
  <si>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</si>
  <si>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</si>
  <si>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</si>
  <si>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</si>
  <si>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</si>
  <si>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</si>
  <si>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</si>
  <si>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</si>
  <si>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</si>
  <si>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</si>
  <si>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</si>
  <si>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</si>
  <si>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</si>
  <si>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</si>
  <si>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</si>
  <si>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</si>
  <si>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</si>
  <si>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</si>
  <si>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</si>
  <si>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</si>
  <si>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</si>
  <si>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</si>
  <si>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</si>
  <si>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</si>
  <si>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</si>
  <si>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</si>
  <si>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</si>
  <si>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</si>
  <si>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</si>
  <si>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</si>
  <si>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</si>
  <si>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</si>
  <si>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</si>
  <si>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</si>
  <si>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</si>
  <si>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</si>
  <si>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</si>
  <si>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</si>
  <si>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</si>
  <si>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</si>
  <si>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</si>
  <si>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</si>
  <si>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</si>
  <si>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</si>
  <si>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</si>
  <si>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</si>
  <si>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</si>
  <si>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</si>
  <si>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</si>
  <si>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</si>
  <si>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Dry cleaning</t>
  </si>
  <si>
    <t>Health club</t>
  </si>
  <si>
    <t>Organization dues or fees</t>
  </si>
  <si>
    <t>Subtotal</t>
  </si>
  <si>
    <t>Use this Personal Monthly Budget worksheet to track your Projected and Actual Monthly Income and Projected and Actual Cost.</t>
  </si>
  <si>
    <t>Enter expenses incurred on various categories in respective tables.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</si>
  <si>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</si>
  <si>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</si>
  <si>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</si>
  <si>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Projected Balance, Actual Balance, and Difference are auto calculated.</t>
  </si>
  <si>
    <t>About this Template</t>
  </si>
  <si>
    <t>Projected Monthly Income</t>
  </si>
  <si>
    <t>Actual Monthly Income</t>
  </si>
  <si>
    <t>Title of this worksheet is in cell at right. Next instruction is in cell A5.</t>
  </si>
  <si>
    <t>Total Projected Cost</t>
  </si>
  <si>
    <t>Total Actual Cost</t>
  </si>
  <si>
    <t>Total Difference</t>
  </si>
  <si>
    <t>Personal Monthly Budget</t>
  </si>
  <si>
    <t>Actual Monthly Income label is in cell at right. Enter Income 1 in cell C10 and Extra Income in C11 to calculate Total monthly income in C12. Next instruction is in cell A14.</t>
  </si>
  <si>
    <t>Enter details in Housing table starting in cell at right and in Entertainment table starting in cell G14. Next instruction is in cell A27.</t>
  </si>
  <si>
    <t>Enter details in Transportation table starting in cell at right and in Loans table starting in cell G26. Next instruction is in cell A37.</t>
  </si>
  <si>
    <t>Enter details in Food table starting in cell at right and in Savings table starting in cell G42. Next instruction is in cell A50.</t>
  </si>
  <si>
    <t>Enter details in Pets table starting in cell at right and in Gifts table starting in cell G48. Next instruction is in cell A58.</t>
  </si>
  <si>
    <t>Enter details in Personal Care table starting in cell at right and in Legal table starting in cell G54. Next instruction is in cell A61.</t>
  </si>
  <si>
    <t>Total Projected Cost is auto calculated in cell J61, Total Actual Cost in J63, and Total Difference in J65.</t>
  </si>
  <si>
    <t>Projected Monthly Income label is in cell at right. Enter Income 1 in cell C5 and Extra Income in C6 to calculate Total monthly income in C7. Next instruction is in cell A7.</t>
  </si>
  <si>
    <t>Projected Balance is auto calculated in cell H4, Actual Balance in H6, and Difference in H8. Next instruction is in cell A9.</t>
  </si>
  <si>
    <t>Enter details in Insurance table starting in cell at right and in Taxes table starting in cell G35. Next instruction is in cell A44.</t>
  </si>
  <si>
    <t>NOTE </t>
  </si>
  <si>
    <t>(Actual minus projected)</t>
  </si>
  <si>
    <t>(Projected income minus expenses)</t>
  </si>
  <si>
    <t>Projected Balance</t>
  </si>
  <si>
    <t>(Actual income minus expenses)</t>
  </si>
  <si>
    <r>
      <rPr>
        <b/>
        <sz val="14"/>
        <color rgb="FF4E4F4F"/>
        <rFont val="Azo Sans Light"/>
      </rPr>
      <t>Actual Balance</t>
    </r>
    <r>
      <rPr>
        <sz val="14"/>
        <color rgb="FF4E4F4F"/>
        <rFont val="Azo Sans Light"/>
      </rPr>
      <t xml:space="preserve">
</t>
    </r>
  </si>
  <si>
    <r>
      <rPr>
        <b/>
        <sz val="14"/>
        <color rgb="FF4E4F4F"/>
        <rFont val="Azo Sans Light"/>
      </rPr>
      <t>Difference</t>
    </r>
    <r>
      <rPr>
        <sz val="14"/>
        <color rgb="FF4E4F4F"/>
        <rFont val="Azo Sans Light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</si>
</sst>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26">
    <font>
      <sz val="10"/>
      <color theme="1" tint="0.24994659260841701"/>
      <name val="Lucida Sans"/>
      <family val="2"/>
      <scheme val="minor"/>
    </font>
    <font>
      <sz val="10"/>
      <color theme="1" tint="0.24994659260841701"/>
      <name val="Rockwell"/>
      <family val="2"/>
      <scheme val="major"/>
    </font>
    <font>
      <b/>
      <sz val="10"/>
      <color theme="1" tint="0.24994659260841701"/>
      <name val="Rockwell"/>
      <family val="2"/>
      <scheme val="major"/>
    </font>
    <font>
      <sz val="22"/>
      <color theme="3" tint="0.24994659260841701"/>
      <name val="Rockwell"/>
      <family val="2"/>
      <scheme val="major"/>
    </font>
    <font>
      <sz val="11"/>
      <color theme="4" tint="-0.499984740745262"/>
      <name val="Lucida Sans"/>
      <family val="2"/>
      <scheme val="minor"/>
    </font>
    <font>
      <sz val="18"/>
      <color rgb="FFFFFFFF"/>
      <name val="Azo Sans Bold"/>
    </font>
    <font>
      <sz val="11"/>
      <color theme="0"/>
      <name val="Azo Sans Light"/>
    </font>
    <font>
      <sz val="11"/>
      <color theme="1"/>
      <name val="Azo Sans Light"/>
    </font>
    <font>
      <sz val="10"/>
      <color theme="0"/>
      <name val="Azo Sans Light"/>
    </font>
    <font>
      <sz val="10"/>
      <color theme="1" tint="0.24994659260841701"/>
      <name val="Azo Sans Light"/>
    </font>
    <font>
      <sz val="12"/>
      <name val="Azo Sans Light"/>
    </font>
    <font>
      <b/>
      <sz val="12"/>
      <name val="Azo Sans Light"/>
    </font>
    <font>
      <sz val="12"/>
      <color theme="1" tint="0.24994659260841701"/>
      <name val="Azo Sans Light"/>
    </font>
    <font>
      <b/>
      <sz val="48"/>
      <color rgb="FF644C78"/>
      <name val="Azo Sans Light"/>
    </font>
    <font>
      <sz val="14"/>
      <color rgb="FF4E4F4F"/>
      <name val="Azo Sans Light"/>
    </font>
    <font>
      <b/>
      <sz val="14"/>
      <color rgb="FF4E4F4F"/>
      <name val="Azo Sans Light"/>
    </font>
    <font>
      <sz val="12"/>
      <color rgb="FF4E4F4F"/>
      <name val="Azo Sans Light"/>
    </font>
    <font>
      <b/>
      <sz val="12"/>
      <color rgb="FF4E4F4F"/>
      <name val="Azo Sans Light"/>
    </font>
    <font>
      <sz val="10"/>
      <color rgb="FF4E4F4F"/>
      <name val="Azo Sans Light"/>
    </font>
    <font>
      <sz val="12"/>
      <color theme="0"/>
      <name val="Azo Sans Light"/>
    </font>
    <font>
      <b/>
      <sz val="12"/>
      <color theme="0"/>
      <name val="Azo Sans Light"/>
    </font>
    <font>
      <b/>
      <sz val="14"/>
      <name val="Azo Sans Light"/>
    </font>
    <font>
      <b/>
      <sz val="12"/>
      <color theme="1"/>
      <name val="Azo Sans Light"/>
    </font>
    <font>
      <sz val="11"/>
      <color rgb="FF4E4F4F"/>
      <name val="Azo Sans Light"/>
    </font>
    <font>
      <b/>
      <sz val="11"/>
      <color rgb="FF4E4F4F"/>
      <name val="Azo Sans Light"/>
    </font>
    <font>
      <b/>
      <sz val="33"/>
      <color rgb="FF644C78"/>
      <name val="Azo Sans Light"/>
    </font>
  </fonts>
  <fills count="5">
    <fill>
      <patternFill patternType="none"/>
    </fill>
    <fill>
      <patternFill patternType="gray125"/>
    </fill>
    <fill>
      <patternFill patternType="solid">
        <fgColor rgb="FF644C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2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Border="0" applyAlignment="0" applyProtection="0"/>
    <xf numFmtId="0" fontId="2" fillId="0" borderId="3" applyNumberFormat="0" applyFill="0" applyBorder="0" applyAlignment="0" applyProtection="0"/>
    <xf numFmtId="165" fontId="4" fillId="0" borderId="0" applyFont="0" applyFill="0" applyBorder="0" applyAlignment="0" applyProtection="0"/>
    <xf numFmtId="14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2" applyFont="1" applyBorder="1" applyAlignment="1">
      <alignment vertical="center" wrapText="1"/>
    </xf>
    <xf numFmtId="0" fontId="9" fillId="0" borderId="0" xfId="0" applyFont="1"/>
    <xf numFmtId="0" fontId="9" fillId="0" borderId="0" xfId="2" applyFont="1" applyBorder="1" applyAlignment="1">
      <alignment vertical="center"/>
    </xf>
    <xf numFmtId="0" fontId="9" fillId="0" borderId="0" xfId="0" applyFont="1" applyBorder="1"/>
    <xf numFmtId="0" fontId="12" fillId="0" borderId="0" xfId="0" applyFont="1" applyBorder="1"/>
    <xf numFmtId="0" fontId="12" fillId="2" borderId="0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5" fillId="2" borderId="4" xfId="2" applyFont="1" applyFill="1" applyBorder="1" applyAlignment="1">
      <alignment horizontal="center" vertical="center"/>
    </xf>
    <xf numFmtId="0" fontId="9" fillId="2" borderId="0" xfId="0" applyFont="1" applyFill="1" applyBorder="1"/>
    <xf numFmtId="0" fontId="10" fillId="0" borderId="0" xfId="2" applyFont="1" applyFill="1" applyBorder="1" applyAlignment="1">
      <alignment vertical="center"/>
    </xf>
    <xf numFmtId="8" fontId="10" fillId="0" borderId="0" xfId="0" applyNumberFormat="1" applyFont="1" applyFill="1" applyBorder="1" applyAlignment="1">
      <alignment vertical="center"/>
    </xf>
    <xf numFmtId="8" fontId="11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6" fillId="0" borderId="0" xfId="2" applyFont="1" applyFill="1" applyBorder="1" applyAlignment="1">
      <alignment vertical="center" wrapText="1"/>
    </xf>
    <xf numFmtId="8" fontId="17" fillId="0" borderId="0" xfId="0" applyNumberFormat="1" applyFont="1" applyFill="1" applyBorder="1" applyAlignment="1">
      <alignment vertical="center"/>
    </xf>
    <xf numFmtId="0" fontId="18" fillId="0" borderId="0" xfId="0" applyFont="1" applyFill="1"/>
    <xf numFmtId="0" fontId="12" fillId="3" borderId="0" xfId="0" applyFont="1" applyFill="1" applyBorder="1" applyAlignment="1">
      <alignment vertical="center"/>
    </xf>
    <xf numFmtId="164" fontId="12" fillId="3" borderId="0" xfId="0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164" fontId="12" fillId="4" borderId="0" xfId="0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164" fontId="16" fillId="3" borderId="0" xfId="0" applyNumberFormat="1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164" fontId="16" fillId="4" borderId="0" xfId="0" applyNumberFormat="1" applyFont="1" applyFill="1" applyBorder="1" applyAlignment="1">
      <alignment vertical="center"/>
    </xf>
    <xf numFmtId="8" fontId="19" fillId="3" borderId="0" xfId="0" applyNumberFormat="1" applyFont="1" applyFill="1" applyBorder="1" applyAlignment="1">
      <alignment vertical="center"/>
    </xf>
    <xf numFmtId="8" fontId="20" fillId="3" borderId="0" xfId="0" applyNumberFormat="1" applyFont="1" applyFill="1" applyBorder="1" applyAlignment="1">
      <alignment vertical="center"/>
    </xf>
    <xf numFmtId="0" fontId="16" fillId="0" borderId="0" xfId="2" applyFont="1" applyFill="1" applyBorder="1" applyAlignment="1"/>
    <xf numFmtId="0" fontId="16" fillId="0" borderId="0" xfId="2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0" fontId="23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wrapText="1"/>
    </xf>
    <xf numFmtId="0" fontId="7" fillId="0" borderId="0" xfId="0" applyFont="1" applyBorder="1"/>
    <xf numFmtId="0" fontId="12" fillId="0" borderId="0" xfId="0" applyFont="1" applyBorder="1" applyAlignment="1">
      <alignment horizontal="center"/>
    </xf>
    <xf numFmtId="0" fontId="15" fillId="3" borderId="0" xfId="3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1"/>
    </xf>
    <xf numFmtId="0" fontId="9" fillId="0" borderId="0" xfId="0" applyFont="1" applyBorder="1" applyAlignment="1">
      <alignment horizontal="center"/>
    </xf>
    <xf numFmtId="0" fontId="15" fillId="4" borderId="0" xfId="2" applyFont="1" applyFill="1" applyBorder="1" applyAlignment="1">
      <alignment horizontal="left" vertical="center" wrapText="1" indent="1"/>
    </xf>
    <xf numFmtId="8" fontId="21" fillId="4" borderId="0" xfId="0" applyNumberFormat="1" applyFont="1" applyFill="1" applyBorder="1" applyAlignment="1">
      <alignment vertical="center"/>
    </xf>
    <xf numFmtId="8" fontId="15" fillId="4" borderId="0" xfId="0" applyNumberFormat="1" applyFont="1" applyFill="1" applyBorder="1" applyAlignment="1">
      <alignment vertical="center"/>
    </xf>
    <xf numFmtId="0" fontId="14" fillId="4" borderId="0" xfId="2" applyFont="1" applyFill="1" applyBorder="1" applyAlignment="1">
      <alignment horizontal="left"/>
    </xf>
    <xf numFmtId="0" fontId="15" fillId="4" borderId="0" xfId="2" applyFont="1" applyFill="1" applyBorder="1" applyAlignment="1">
      <alignment horizontal="left"/>
    </xf>
    <xf numFmtId="0" fontId="15" fillId="4" borderId="0" xfId="3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indent="1"/>
    </xf>
  </cellXfs>
  <cellStyles count="6">
    <cellStyle name="Date" xfId="5" xr:uid="{00000000-0005-0000-0000-000000000000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00000000-0005-0000-0000-000005000000}"/>
  </cellStyles>
  <dxfs count="111"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zo Sans Light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E4F4F"/>
        <name val="Azo Sans Light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4E4F4F"/>
        <name val="Azo Sans Light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>
        <top style="thin">
          <color rgb="FF4E4F4F"/>
        </top>
      </border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</dxf>
    <dxf>
      <font>
        <strike val="0"/>
        <outline val="0"/>
        <shadow val="0"/>
        <u val="none"/>
        <vertAlign val="baseline"/>
        <sz val="12"/>
        <color rgb="FF4E4F4F"/>
        <name val="Azo Sans Light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0.24994659260841701"/>
        <name val="Azo Sans Light"/>
        <scheme val="none"/>
      </font>
      <fill>
        <patternFill>
          <fgColor indexed="64"/>
          <bgColor rgb="FF644C78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Light9" defaultPivotStyle="PivotStyleLight16">
    <tableStyle name="Address Book" pivot="0" count="5" xr9:uid="{00000000-0011-0000-FFFF-FFFF00000000}">
      <tableStyleElement type="wholeTable" dxfId="110"/>
      <tableStyleElement type="headerRow" dxfId="109"/>
      <tableStyleElement type="totalRow" dxfId="108"/>
      <tableStyleElement type="firstRowStripe" dxfId="107"/>
      <tableStyleElement type="secondRowStripe" dxfId="106"/>
    </tableStyle>
    <tableStyle name="Personal monthly budget" pivot="0" count="7" xr9:uid="{00000000-0011-0000-FFFF-FFFF01000000}">
      <tableStyleElement type="wholeTable" dxfId="105"/>
      <tableStyleElement type="headerRow" dxfId="104"/>
      <tableStyleElement type="totalRow" dxfId="103"/>
      <tableStyleElement type="firstColumn" dxfId="102"/>
      <tableStyleElement type="lastColumn" dxfId="101"/>
      <tableStyleElement type="firstRowStripe" dxfId="100"/>
      <tableStyleElement type="firstColumnStripe" dxfId="99"/>
    </tableStyle>
  </tableStyles>
  <colors>
    <mruColors>
      <color rgb="FF4E4F4F"/>
      <color rgb="FFF3F2F0"/>
      <color rgb="FF644C7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1662488</xdr:colOff>
      <xdr:row>8</xdr:row>
      <xdr:rowOff>40190</xdr:rowOff>
    </xdr:from>
    <xdr:to>
      <xdr:col>1</xdr:col>
      <xdr:colOff>4455548</xdr:colOff>
      <xdr:row>12</xdr:row>
      <xdr:rowOff>33869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23" y="3416139"/>
          <a:ext cx="2793060" cy="668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195956</xdr:colOff>
      <xdr:row>1</xdr:row>
      <xdr:rowOff>45895</xdr:rowOff>
    </xdr:from>
    <xdr:to>
      <xdr:col>9</xdr:col>
      <xdr:colOff>931334</xdr:colOff>
      <xdr:row>1</xdr:row>
      <xdr:rowOff>778731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0089" y="249095"/>
          <a:ext cx="735378" cy="7328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6:E27" totalsRowCount="1" headerRowDxfId="98" dataDxfId="97" totalsRowDxfId="96" totalsRowBorderDxfId="95">
  <autoFilter ref="B16:E26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totalsRowDxfId="94"/>
    <tableColumn id="2" xr3:uid="{00000000-0010-0000-0000-000002000000}" name="Projected Cost" totalsRowDxfId="93"/>
    <tableColumn id="3" xr3:uid="{00000000-0010-0000-0000-000003000000}" name="Actual Cost" totalsRowDxfId="92"/>
    <tableColumn id="4" xr3:uid="{00000000-0010-0000-0000-000004000000}" name="Difference" totalsRowFunction="sum" totalsRowDxfId="91">
      <calculatedColumnFormula>Housing[[#This Row],[Projected Cost]]-Housing[[#This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2:E58" totalsRowCount="1" headerRowDxfId="26" dataDxfId="25" totalsRowDxfId="24">
  <autoFilter ref="B52:E57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 dataDxfId="23" totalsRowDxfId="22"/>
    <tableColumn id="2" xr3:uid="{00000000-0010-0000-0900-000002000000}" name="Projected Cost" dataDxfId="21" totalsRowDxfId="20"/>
    <tableColumn id="3" xr3:uid="{00000000-0010-0000-0900-000003000000}" name="Actual Cost" dataDxfId="19" totalsRowDxfId="18"/>
    <tableColumn id="4" xr3:uid="{00000000-0010-0000-0900-000004000000}" name="Difference" totalsRowFunction="sum" dataDxfId="17" totalsRowDxfId="16">
      <calculatedColumnFormula>Pets[[#This Row],[Projected Cost]]-Pets[[#This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6:J61" totalsRowCount="1" headerRowDxfId="15" dataDxfId="14" totalsRowDxfId="13" totalsRowBorderDxfId="12">
  <autoFilter ref="G56:J60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totalsRowDxfId="11"/>
    <tableColumn id="2" xr3:uid="{00000000-0010-0000-0A00-000002000000}" name="Projected Cost" totalsRowDxfId="10"/>
    <tableColumn id="3" xr3:uid="{00000000-0010-0000-0A00-000003000000}" name="Actual Cost" totalsRowDxfId="9"/>
    <tableColumn id="4" xr3:uid="{00000000-0010-0000-0A00-000004000000}" name="Difference" totalsRowFunction="sum" totalsRowDxfId="8">
      <calculatedColumnFormula>Legal[[#This Row],[Projected Cost]]-Legal[[#This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0:E68" totalsRowCount="1" headerRowDxfId="7" dataDxfId="6" totalsRowDxfId="5" totalsRowBorderDxfId="4">
  <autoFilter ref="B60:E67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totalsRowDxfId="3"/>
    <tableColumn id="2" xr3:uid="{00000000-0010-0000-0B00-000002000000}" name="Projected Cost" totalsRowDxfId="2"/>
    <tableColumn id="3" xr3:uid="{00000000-0010-0000-0B00-000003000000}" name="Actual Cost" totalsRowDxfId="1"/>
    <tableColumn id="4" xr3:uid="{00000000-0010-0000-0B00-000004000000}" name="Difference" totalsRowFunction="sum" totalsRowDxfId="0">
      <calculatedColumnFormula>PersonalCare[[#This Row],[Projected Cost]]-PersonalCare[[#This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6:J26" totalsRowCount="1" headerRowDxfId="90" dataDxfId="89" totalsRowDxfId="88" totalsRowBorderDxfId="87" headerRowCellStyle="Normal">
  <autoFilter ref="G16:J25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 totalsRowDxfId="86"/>
    <tableColumn id="2" xr3:uid="{00000000-0010-0000-0100-000002000000}" name="Projected Cost" totalsRowDxfId="85"/>
    <tableColumn id="3" xr3:uid="{00000000-0010-0000-0100-000003000000}" name="Actual Cost" totalsRowDxfId="84"/>
    <tableColumn id="4" xr3:uid="{00000000-0010-0000-0100-000004000000}" name="Difference" totalsRowFunction="sum" totalsRowDxfId="83">
      <calculatedColumnFormula>Entertainment[[#This Row],[Projected Cost]]-Entertainment[[#This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8:J35" totalsRowCount="1" headerRowDxfId="82" dataDxfId="81" totalsRowDxfId="80" totalsRowBorderDxfId="79">
  <autoFilter ref="G28:J34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 totalsRowDxfId="78"/>
    <tableColumn id="2" xr3:uid="{00000000-0010-0000-0200-000002000000}" name="Projected Cost" totalsRowDxfId="77"/>
    <tableColumn id="3" xr3:uid="{00000000-0010-0000-0200-000003000000}" name="Actual Cost" totalsRowDxfId="76"/>
    <tableColumn id="4" xr3:uid="{00000000-0010-0000-0200-000004000000}" name="Difference" totalsRowFunction="sum" totalsRowDxfId="75">
      <calculatedColumnFormula>Loans[[#This Row],[Projected Cost]]-Loans[[#This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DxfId="74" dataDxfId="73" totalsRowDxfId="72" totalsRowBorderDxfId="71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 totalsRowDxfId="70"/>
    <tableColumn id="2" xr3:uid="{00000000-0010-0000-0300-000002000000}" name="Projected Cost" totalsRowDxfId="69"/>
    <tableColumn id="3" xr3:uid="{00000000-0010-0000-0300-000003000000}" name="Actual Cost" totalsRowDxfId="68"/>
    <tableColumn id="4" xr3:uid="{00000000-0010-0000-0300-000004000000}" name="Difference" totalsRowFunction="sum" totalsRowDxfId="67">
      <calculatedColumnFormula>Transportation[[#This Row],[Projected Cost]]-Transportation[[#This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9:E44" totalsRowCount="1" headerRowDxfId="66" dataDxfId="65" totalsRowDxfId="64" totalsRowBorderDxfId="63">
  <autoFilter ref="B39:E43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 totalsRowDxfId="62"/>
    <tableColumn id="2" xr3:uid="{00000000-0010-0000-0400-000002000000}" name="Projected Cost" totalsRowDxfId="61"/>
    <tableColumn id="3" xr3:uid="{00000000-0010-0000-0400-000003000000}" name="Actual Cost" totalsRowDxfId="60"/>
    <tableColumn id="4" xr3:uid="{00000000-0010-0000-0400-000004000000}" name="Difference" totalsRowFunction="sum" totalsRowDxfId="59">
      <calculatedColumnFormula>Insurance[[#This Row],[Projected Cost]]-Insurance[[#This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7:J42" totalsRowCount="1" headerRowDxfId="58" dataDxfId="57" totalsRowDxfId="56" totalsRowBorderDxfId="55">
  <autoFilter ref="G37:J41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 totalsRowDxfId="54"/>
    <tableColumn id="2" xr3:uid="{00000000-0010-0000-0500-000002000000}" name="Projected Cost" totalsRowDxfId="53"/>
    <tableColumn id="3" xr3:uid="{00000000-0010-0000-0500-000003000000}" name="Actual Cost" totalsRowDxfId="52"/>
    <tableColumn id="4" xr3:uid="{00000000-0010-0000-0500-000004000000}" name="Difference" totalsRowFunction="sum" totalsRowDxfId="51">
      <calculatedColumnFormula>Taxes[[#This Row],[Projected Cost]]-Taxes[[#This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4:J48" totalsRowCount="1" headerRowDxfId="50" dataDxfId="49" totalsRowDxfId="48" totalsRowBorderDxfId="47">
  <autoFilter ref="G44:J47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 totalsRowDxfId="46"/>
    <tableColumn id="2" xr3:uid="{00000000-0010-0000-0600-000002000000}" name="Projected Cost" totalsRowDxfId="45"/>
    <tableColumn id="3" xr3:uid="{00000000-0010-0000-0600-000003000000}" name="Actual Cost" totalsRowDxfId="44"/>
    <tableColumn id="4" xr3:uid="{00000000-0010-0000-0600-000004000000}" name="Difference" totalsRowFunction="sum" totalsRowDxfId="43">
      <calculatedColumnFormula>Savings[[#This Row],[Projected Cost]]-Savings[[#This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6:E50" totalsRowCount="1" headerRowDxfId="42" dataDxfId="41" totalsRowDxfId="40" totalsRowBorderDxfId="39">
  <autoFilter ref="B46:E49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 totalsRowDxfId="38"/>
    <tableColumn id="2" xr3:uid="{00000000-0010-0000-0700-000002000000}" name="Projected Cost" totalsRowDxfId="37"/>
    <tableColumn id="3" xr3:uid="{00000000-0010-0000-0700-000003000000}" name="Actual Cost" totalsRowDxfId="36"/>
    <tableColumn id="4" xr3:uid="{00000000-0010-0000-0700-000004000000}" name="Difference" totalsRowFunction="sum" totalsRowDxfId="35">
      <calculatedColumnFormula>Food[[#This Row],[Projected Cost]]-Food[[#This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0:J54" totalsRowCount="1" headerRowDxfId="34" dataDxfId="33" totalsRowDxfId="32" totalsRowBorderDxfId="31">
  <autoFilter ref="G50:J53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 totalsRowDxfId="30"/>
    <tableColumn id="2" xr3:uid="{00000000-0010-0000-0800-000002000000}" name="Projected Cost" totalsRowDxfId="29"/>
    <tableColumn id="3" xr3:uid="{00000000-0010-0000-0800-000003000000}" name="Actual Cost" totalsRowDxfId="28"/>
    <tableColumn id="4" xr3:uid="{00000000-0010-0000-0800-000004000000}" name="Difference" totalsRowFunction="sum" totalsRowDxfId="27">
      <calculatedColumnFormula>Gifts[[#This Row],[Projected Cost]]-Gifts[[#This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1:B13"/>
  <sheetViews>
    <sheetView showGridLines="0" workbookViewId="0">
      <selection activeCell="F5" sqref="F5"/>
    </sheetView>
  </sheetViews>
  <sheetFormatPr baseColWidth="10" defaultColWidth="8.83203125" defaultRowHeight="13"/>
  <cols>
    <col min="1" max="1" width="2.33203125" customWidth="1"/>
    <col min="2" max="2" width="80.33203125" customWidth="1"/>
    <col min="3" max="3" width="2.6640625" customWidth="1"/>
  </cols>
  <sheetData>
    <row r="1" spans="2:2" s="1" customFormat="1" ht="33" customHeight="1">
      <c r="B1" s="14" t="s">
        <v>75</v>
      </c>
    </row>
    <row r="2" spans="2:2" ht="48" customHeight="1">
      <c r="B2" s="41" t="s">
        <v>69</v>
      </c>
    </row>
    <row r="3" spans="2:2" ht="28" customHeight="1">
      <c r="B3" s="41" t="s">
        <v>70</v>
      </c>
    </row>
    <row r="4" spans="2:2" ht="30" customHeight="1">
      <c r="B4" s="41" t="s">
        <v>74</v>
      </c>
    </row>
    <row r="5" spans="2:2" s="1" customFormat="1" ht="35" customHeight="1">
      <c r="B5" s="42" t="s">
        <v>93</v>
      </c>
    </row>
    <row r="6" spans="2:2" ht="52" customHeight="1">
      <c r="B6" s="41" t="s">
        <v>71</v>
      </c>
    </row>
    <row r="7" spans="2:2" ht="36" customHeight="1">
      <c r="B7" s="41" t="s">
        <v>72</v>
      </c>
    </row>
    <row r="8" spans="2:2">
      <c r="B8" s="12"/>
    </row>
    <row r="9" spans="2:2">
      <c r="B9" s="12"/>
    </row>
    <row r="10" spans="2:2">
      <c r="B10" s="12"/>
    </row>
    <row r="11" spans="2:2">
      <c r="B11" s="12"/>
    </row>
    <row r="12" spans="2:2">
      <c r="B12" s="12"/>
    </row>
    <row r="13" spans="2:2">
      <c r="B13" s="1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 fitToPage="1"/>
  </sheetPr>
  <dimension ref="A1:K70"/>
  <sheetViews>
    <sheetView showGridLines="0" tabSelected="1" zoomScale="75" workbookViewId="0">
      <selection activeCell="O10" sqref="O10"/>
    </sheetView>
  </sheetViews>
  <sheetFormatPr baseColWidth="10" defaultColWidth="8.83203125" defaultRowHeight="14"/>
  <cols>
    <col min="1" max="1" width="2.6640625" style="5" customWidth="1"/>
    <col min="2" max="2" width="30.6640625" style="7" customWidth="1"/>
    <col min="3" max="3" width="16" style="7" customWidth="1"/>
    <col min="4" max="4" width="13" style="7" customWidth="1"/>
    <col min="5" max="5" width="12.5" style="7" customWidth="1"/>
    <col min="6" max="6" width="2.6640625" style="7" customWidth="1"/>
    <col min="7" max="7" width="32.83203125" style="7" customWidth="1"/>
    <col min="8" max="8" width="16" style="7" customWidth="1"/>
    <col min="9" max="9" width="13" style="7" customWidth="1"/>
    <col min="10" max="10" width="15.1640625" style="7" customWidth="1"/>
    <col min="11" max="11" width="2.6640625" style="7" customWidth="1"/>
    <col min="12" max="16384" width="8.83203125" style="7"/>
  </cols>
  <sheetData>
    <row r="1" spans="1:11" s="3" customFormat="1" ht="16">
      <c r="A1" s="2" t="s">
        <v>73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3" customFormat="1" ht="71" customHeight="1">
      <c r="A2" s="4" t="s">
        <v>78</v>
      </c>
      <c r="B2" s="54" t="s">
        <v>82</v>
      </c>
      <c r="C2" s="46"/>
      <c r="D2" s="46"/>
      <c r="E2" s="46"/>
      <c r="F2" s="46"/>
      <c r="G2" s="46"/>
      <c r="H2" s="46"/>
      <c r="I2" s="46"/>
      <c r="J2" s="46"/>
      <c r="K2" s="43"/>
    </row>
    <row r="3" spans="1:11" ht="20" customHeight="1">
      <c r="A3" s="24"/>
      <c r="B3" s="15"/>
      <c r="C3" s="15"/>
      <c r="D3" s="15"/>
      <c r="E3" s="15"/>
      <c r="F3" s="15"/>
      <c r="G3" s="15"/>
      <c r="H3" s="15"/>
      <c r="I3" s="15"/>
      <c r="J3" s="15"/>
      <c r="K3" s="9"/>
    </row>
    <row r="4" spans="1:11" s="21" customFormat="1" ht="6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25" customHeight="1">
      <c r="A5" s="5" t="s">
        <v>90</v>
      </c>
      <c r="B5" s="45"/>
      <c r="C5" s="45"/>
      <c r="D5" s="6"/>
      <c r="E5" s="22"/>
      <c r="F5" s="22"/>
      <c r="G5" s="22"/>
      <c r="H5" s="23"/>
      <c r="I5" s="9"/>
      <c r="J5" s="9"/>
      <c r="K5" s="9"/>
    </row>
    <row r="6" spans="1:11" ht="25" customHeight="1">
      <c r="B6" s="53" t="s">
        <v>76</v>
      </c>
      <c r="C6" s="53"/>
      <c r="D6" s="53"/>
      <c r="E6" s="22"/>
      <c r="F6" s="22"/>
      <c r="G6" s="52" t="s">
        <v>96</v>
      </c>
      <c r="H6" s="52"/>
      <c r="I6" s="52"/>
      <c r="J6" s="52"/>
      <c r="K6" s="9"/>
    </row>
    <row r="7" spans="1:11" ht="25" customHeight="1">
      <c r="B7" s="16" t="s">
        <v>0</v>
      </c>
      <c r="C7" s="17"/>
      <c r="D7" s="17">
        <v>0</v>
      </c>
      <c r="E7" s="22"/>
      <c r="F7" s="22"/>
      <c r="G7" s="22" t="s">
        <v>95</v>
      </c>
      <c r="H7" s="22"/>
      <c r="I7" s="23"/>
      <c r="J7" s="23">
        <f>$D$9-$J$63</f>
        <v>-1195</v>
      </c>
      <c r="K7" s="9"/>
    </row>
    <row r="8" spans="1:11" ht="25" customHeight="1">
      <c r="B8" s="16" t="s">
        <v>1</v>
      </c>
      <c r="C8" s="17"/>
      <c r="D8" s="17">
        <v>0</v>
      </c>
      <c r="E8" s="22"/>
      <c r="F8" s="22"/>
      <c r="G8" s="35"/>
      <c r="H8" s="36"/>
      <c r="I8" s="23"/>
      <c r="J8" s="20"/>
      <c r="K8" s="9"/>
    </row>
    <row r="9" spans="1:11" ht="25" customHeight="1">
      <c r="A9" s="5" t="s">
        <v>91</v>
      </c>
      <c r="B9" s="16" t="s">
        <v>2</v>
      </c>
      <c r="C9" s="18"/>
      <c r="D9" s="18">
        <f>SUM(D7:D8)</f>
        <v>0</v>
      </c>
      <c r="E9" s="22"/>
      <c r="F9" s="22"/>
      <c r="G9" s="51" t="s">
        <v>98</v>
      </c>
      <c r="H9" s="51"/>
      <c r="I9" s="51"/>
      <c r="J9" s="51"/>
      <c r="K9" s="9"/>
    </row>
    <row r="10" spans="1:11" ht="25" customHeight="1">
      <c r="B10" s="9"/>
      <c r="C10" s="9"/>
      <c r="D10" s="9"/>
      <c r="E10" s="22"/>
      <c r="F10" s="22"/>
      <c r="G10" s="36" t="s">
        <v>97</v>
      </c>
      <c r="H10" s="36"/>
      <c r="I10" s="23"/>
      <c r="J10" s="23">
        <f>$D$14-$J$65</f>
        <v>-1236</v>
      </c>
      <c r="K10" s="9"/>
    </row>
    <row r="11" spans="1:11" ht="25" customHeight="1">
      <c r="A11" s="5" t="s">
        <v>83</v>
      </c>
      <c r="B11" s="53" t="s">
        <v>77</v>
      </c>
      <c r="C11" s="53"/>
      <c r="D11" s="53"/>
      <c r="E11" s="22"/>
      <c r="F11" s="22"/>
      <c r="G11" s="35"/>
      <c r="H11" s="22"/>
      <c r="I11" s="23"/>
      <c r="J11" s="20"/>
      <c r="K11" s="9"/>
    </row>
    <row r="12" spans="1:11" ht="25" customHeight="1">
      <c r="B12" s="16" t="s">
        <v>0</v>
      </c>
      <c r="C12" s="33"/>
      <c r="D12" s="17">
        <v>0</v>
      </c>
      <c r="E12" s="9"/>
      <c r="F12" s="9"/>
      <c r="G12" s="51" t="s">
        <v>99</v>
      </c>
      <c r="H12" s="51"/>
      <c r="I12" s="51"/>
      <c r="J12" s="51"/>
      <c r="K12" s="9"/>
    </row>
    <row r="13" spans="1:11" ht="25" customHeight="1">
      <c r="B13" s="16" t="s">
        <v>1</v>
      </c>
      <c r="C13" s="33"/>
      <c r="D13" s="17">
        <v>0</v>
      </c>
      <c r="E13" s="8"/>
      <c r="F13" s="9"/>
      <c r="G13" s="22" t="s">
        <v>94</v>
      </c>
      <c r="H13" s="22"/>
      <c r="I13" s="23"/>
      <c r="J13" s="23">
        <f>J10-J7</f>
        <v>-41</v>
      </c>
      <c r="K13" s="9"/>
    </row>
    <row r="14" spans="1:11" ht="25" customHeight="1">
      <c r="B14" s="16" t="s">
        <v>2</v>
      </c>
      <c r="C14" s="34"/>
      <c r="D14" s="18">
        <f>SUM(D12:D13)</f>
        <v>0</v>
      </c>
      <c r="E14" s="9"/>
      <c r="F14" s="9"/>
      <c r="G14" s="9"/>
      <c r="H14" s="9"/>
      <c r="I14" s="9"/>
      <c r="J14" s="9"/>
      <c r="K14" s="9"/>
    </row>
    <row r="15" spans="1:11" ht="21" customHeight="1"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25" customHeight="1">
      <c r="A16" s="5" t="s">
        <v>84</v>
      </c>
      <c r="B16" s="11" t="s">
        <v>3</v>
      </c>
      <c r="C16" s="11" t="s">
        <v>4</v>
      </c>
      <c r="D16" s="11" t="s">
        <v>5</v>
      </c>
      <c r="E16" s="11" t="s">
        <v>6</v>
      </c>
      <c r="F16" s="10"/>
      <c r="G16" s="11" t="s">
        <v>7</v>
      </c>
      <c r="H16" s="11" t="s">
        <v>4</v>
      </c>
      <c r="I16" s="11" t="s">
        <v>5</v>
      </c>
      <c r="J16" s="11" t="s">
        <v>6</v>
      </c>
      <c r="K16" s="9"/>
    </row>
    <row r="17" spans="1:11" ht="25" customHeight="1">
      <c r="B17" s="29" t="s">
        <v>8</v>
      </c>
      <c r="C17" s="30">
        <v>1000</v>
      </c>
      <c r="D17" s="30">
        <v>1000</v>
      </c>
      <c r="E17" s="30">
        <f>Housing[[#This Row],[Projected Cost]]-Housing[[#This Row],[Actual Cost]]</f>
        <v>0</v>
      </c>
      <c r="F17" s="10"/>
      <c r="G17" s="29" t="s">
        <v>9</v>
      </c>
      <c r="H17" s="30"/>
      <c r="I17" s="30"/>
      <c r="J17" s="30">
        <f>Entertainment[[#This Row],[Projected Cost]]-Entertainment[[#This Row],[Actual Cost]]</f>
        <v>0</v>
      </c>
      <c r="K17" s="9"/>
    </row>
    <row r="18" spans="1:11" ht="25" customHeight="1">
      <c r="B18" s="31" t="s">
        <v>10</v>
      </c>
      <c r="C18" s="32">
        <v>54</v>
      </c>
      <c r="D18" s="32">
        <v>100</v>
      </c>
      <c r="E18" s="32">
        <f>Housing[[#This Row],[Projected Cost]]-Housing[[#This Row],[Actual Cost]]</f>
        <v>-46</v>
      </c>
      <c r="F18" s="10"/>
      <c r="G18" s="31" t="s">
        <v>11</v>
      </c>
      <c r="H18" s="32"/>
      <c r="I18" s="32"/>
      <c r="J18" s="32">
        <f>Entertainment[[#This Row],[Projected Cost]]-Entertainment[[#This Row],[Actual Cost]]</f>
        <v>0</v>
      </c>
      <c r="K18" s="9"/>
    </row>
    <row r="19" spans="1:11" ht="25" customHeight="1">
      <c r="B19" s="29" t="s">
        <v>12</v>
      </c>
      <c r="C19" s="30">
        <v>44</v>
      </c>
      <c r="D19" s="30">
        <v>56</v>
      </c>
      <c r="E19" s="30">
        <f>Housing[[#This Row],[Projected Cost]]-Housing[[#This Row],[Actual Cost]]</f>
        <v>-12</v>
      </c>
      <c r="F19" s="10"/>
      <c r="G19" s="29" t="s">
        <v>13</v>
      </c>
      <c r="H19" s="30"/>
      <c r="I19" s="30"/>
      <c r="J19" s="30">
        <f>Entertainment[[#This Row],[Projected Cost]]-Entertainment[[#This Row],[Actual Cost]]</f>
        <v>0</v>
      </c>
      <c r="K19" s="9"/>
    </row>
    <row r="20" spans="1:11" ht="25" customHeight="1">
      <c r="B20" s="31" t="s">
        <v>14</v>
      </c>
      <c r="C20" s="32">
        <v>22</v>
      </c>
      <c r="D20" s="32">
        <v>28</v>
      </c>
      <c r="E20" s="32">
        <f>Housing[[#This Row],[Projected Cost]]-Housing[[#This Row],[Actual Cost]]</f>
        <v>-6</v>
      </c>
      <c r="F20" s="10"/>
      <c r="G20" s="31" t="s">
        <v>15</v>
      </c>
      <c r="H20" s="32"/>
      <c r="I20" s="32"/>
      <c r="J20" s="32">
        <f>Entertainment[[#This Row],[Projected Cost]]-Entertainment[[#This Row],[Actual Cost]]</f>
        <v>0</v>
      </c>
      <c r="K20" s="9"/>
    </row>
    <row r="21" spans="1:11" ht="25" customHeight="1">
      <c r="B21" s="29" t="s">
        <v>16</v>
      </c>
      <c r="C21" s="30">
        <v>8</v>
      </c>
      <c r="D21" s="30">
        <v>8</v>
      </c>
      <c r="E21" s="30">
        <f>Housing[[#This Row],[Projected Cost]]-Housing[[#This Row],[Actual Cost]]</f>
        <v>0</v>
      </c>
      <c r="F21" s="10"/>
      <c r="G21" s="29" t="s">
        <v>17</v>
      </c>
      <c r="H21" s="30"/>
      <c r="I21" s="30"/>
      <c r="J21" s="30">
        <f>Entertainment[[#This Row],[Projected Cost]]-Entertainment[[#This Row],[Actual Cost]]</f>
        <v>0</v>
      </c>
      <c r="K21" s="9"/>
    </row>
    <row r="22" spans="1:11" ht="25" customHeight="1">
      <c r="B22" s="31" t="s">
        <v>18</v>
      </c>
      <c r="C22" s="32">
        <v>34</v>
      </c>
      <c r="D22" s="32">
        <v>34</v>
      </c>
      <c r="E22" s="32">
        <f>Housing[[#This Row],[Projected Cost]]-Housing[[#This Row],[Actual Cost]]</f>
        <v>0</v>
      </c>
      <c r="F22" s="10"/>
      <c r="G22" s="31" t="s">
        <v>19</v>
      </c>
      <c r="H22" s="32"/>
      <c r="I22" s="32"/>
      <c r="J22" s="32">
        <f>Entertainment[[#This Row],[Projected Cost]]-Entertainment[[#This Row],[Actual Cost]]</f>
        <v>0</v>
      </c>
      <c r="K22" s="9"/>
    </row>
    <row r="23" spans="1:11" ht="25" customHeight="1">
      <c r="B23" s="29" t="s">
        <v>20</v>
      </c>
      <c r="C23" s="30">
        <v>10</v>
      </c>
      <c r="D23" s="30">
        <v>10</v>
      </c>
      <c r="E23" s="30">
        <f>Housing[[#This Row],[Projected Cost]]-Housing[[#This Row],[Actual Cost]]</f>
        <v>0</v>
      </c>
      <c r="F23" s="10"/>
      <c r="G23" s="29" t="s">
        <v>21</v>
      </c>
      <c r="H23" s="30"/>
      <c r="I23" s="30"/>
      <c r="J23" s="30">
        <f>Entertainment[[#This Row],[Projected Cost]]-Entertainment[[#This Row],[Actual Cost]]</f>
        <v>0</v>
      </c>
      <c r="K23" s="9"/>
    </row>
    <row r="24" spans="1:11" ht="25" customHeight="1">
      <c r="B24" s="31" t="s">
        <v>22</v>
      </c>
      <c r="C24" s="32">
        <v>23</v>
      </c>
      <c r="D24" s="32">
        <v>0</v>
      </c>
      <c r="E24" s="32">
        <f>Housing[[#This Row],[Projected Cost]]-Housing[[#This Row],[Actual Cost]]</f>
        <v>23</v>
      </c>
      <c r="F24" s="10"/>
      <c r="G24" s="31" t="s">
        <v>21</v>
      </c>
      <c r="H24" s="32"/>
      <c r="I24" s="32"/>
      <c r="J24" s="32">
        <f>Entertainment[[#This Row],[Projected Cost]]-Entertainment[[#This Row],[Actual Cost]]</f>
        <v>0</v>
      </c>
      <c r="K24" s="9"/>
    </row>
    <row r="25" spans="1:11" ht="25" customHeight="1">
      <c r="B25" s="29" t="s">
        <v>23</v>
      </c>
      <c r="C25" s="30">
        <v>0</v>
      </c>
      <c r="D25" s="30">
        <v>0</v>
      </c>
      <c r="E25" s="30">
        <f>Housing[[#This Row],[Projected Cost]]-Housing[[#This Row],[Actual Cost]]</f>
        <v>0</v>
      </c>
      <c r="F25" s="10"/>
      <c r="G25" s="29" t="s">
        <v>21</v>
      </c>
      <c r="H25" s="30"/>
      <c r="I25" s="30"/>
      <c r="J25" s="30">
        <f>Entertainment[[#This Row],[Projected Cost]]-Entertainment[[#This Row],[Actual Cost]]</f>
        <v>0</v>
      </c>
      <c r="K25" s="9"/>
    </row>
    <row r="26" spans="1:11" ht="25" customHeight="1">
      <c r="B26" s="31" t="s">
        <v>21</v>
      </c>
      <c r="C26" s="32">
        <v>0</v>
      </c>
      <c r="D26" s="32">
        <v>0</v>
      </c>
      <c r="E26" s="32">
        <f>Housing[[#This Row],[Projected Cost]]-Housing[[#This Row],[Actual Cost]]</f>
        <v>0</v>
      </c>
      <c r="F26" s="10"/>
      <c r="G26" s="37" t="s">
        <v>68</v>
      </c>
      <c r="H26" s="39"/>
      <c r="I26" s="39"/>
      <c r="J26" s="39">
        <f>SUBTOTAL(109,Entertainment[Difference])</f>
        <v>0</v>
      </c>
      <c r="K26" s="9"/>
    </row>
    <row r="27" spans="1:11" ht="25" customHeight="1">
      <c r="B27" s="37" t="s">
        <v>68</v>
      </c>
      <c r="C27" s="39"/>
      <c r="D27" s="39"/>
      <c r="E27" s="39">
        <f>SUBTOTAL(109,Housing[Difference])</f>
        <v>-41</v>
      </c>
      <c r="F27" s="10"/>
      <c r="G27" s="44"/>
      <c r="H27" s="44"/>
      <c r="I27" s="44"/>
      <c r="J27" s="44"/>
      <c r="K27" s="9"/>
    </row>
    <row r="28" spans="1:11" ht="25" customHeight="1">
      <c r="B28" s="44"/>
      <c r="C28" s="44"/>
      <c r="D28" s="44"/>
      <c r="E28" s="44"/>
      <c r="F28" s="10"/>
      <c r="G28" s="11" t="s">
        <v>24</v>
      </c>
      <c r="H28" s="11" t="s">
        <v>4</v>
      </c>
      <c r="I28" s="11" t="s">
        <v>5</v>
      </c>
      <c r="J28" s="11" t="s">
        <v>6</v>
      </c>
      <c r="K28" s="9"/>
    </row>
    <row r="29" spans="1:11" ht="25" customHeight="1">
      <c r="A29" s="5" t="s">
        <v>85</v>
      </c>
      <c r="B29" s="11" t="s">
        <v>25</v>
      </c>
      <c r="C29" s="11" t="s">
        <v>4</v>
      </c>
      <c r="D29" s="11" t="s">
        <v>5</v>
      </c>
      <c r="E29" s="11" t="s">
        <v>6</v>
      </c>
      <c r="F29" s="10"/>
      <c r="G29" s="29" t="s">
        <v>26</v>
      </c>
      <c r="H29" s="30"/>
      <c r="I29" s="30"/>
      <c r="J29" s="30">
        <f>Loans[[#This Row],[Projected Cost]]-Loans[[#This Row],[Actual Cost]]</f>
        <v>0</v>
      </c>
      <c r="K29" s="9"/>
    </row>
    <row r="30" spans="1:11" ht="25" customHeight="1">
      <c r="B30" s="29" t="s">
        <v>27</v>
      </c>
      <c r="C30" s="30"/>
      <c r="D30" s="30"/>
      <c r="E30" s="30">
        <f>Transportation[[#This Row],[Projected Cost]]-Transportation[[#This Row],[Actual Cost]]</f>
        <v>0</v>
      </c>
      <c r="F30" s="10"/>
      <c r="G30" s="31" t="s">
        <v>28</v>
      </c>
      <c r="H30" s="32"/>
      <c r="I30" s="32"/>
      <c r="J30" s="32">
        <f>Loans[[#This Row],[Projected Cost]]-Loans[[#This Row],[Actual Cost]]</f>
        <v>0</v>
      </c>
      <c r="K30" s="9"/>
    </row>
    <row r="31" spans="1:11" ht="25" customHeight="1">
      <c r="B31" s="31" t="s">
        <v>29</v>
      </c>
      <c r="C31" s="32"/>
      <c r="D31" s="32"/>
      <c r="E31" s="32">
        <f>Transportation[[#This Row],[Projected Cost]]-Transportation[[#This Row],[Actual Cost]]</f>
        <v>0</v>
      </c>
      <c r="F31" s="10"/>
      <c r="G31" s="29" t="s">
        <v>30</v>
      </c>
      <c r="H31" s="30"/>
      <c r="I31" s="30"/>
      <c r="J31" s="30">
        <f>Loans[[#This Row],[Projected Cost]]-Loans[[#This Row],[Actual Cost]]</f>
        <v>0</v>
      </c>
      <c r="K31" s="9"/>
    </row>
    <row r="32" spans="1:11" ht="25" customHeight="1">
      <c r="B32" s="29" t="s">
        <v>31</v>
      </c>
      <c r="C32" s="30"/>
      <c r="D32" s="30"/>
      <c r="E32" s="30">
        <f>Transportation[[#This Row],[Projected Cost]]-Transportation[[#This Row],[Actual Cost]]</f>
        <v>0</v>
      </c>
      <c r="F32" s="10"/>
      <c r="G32" s="31" t="s">
        <v>30</v>
      </c>
      <c r="H32" s="32"/>
      <c r="I32" s="32"/>
      <c r="J32" s="32">
        <f>Loans[[#This Row],[Projected Cost]]-Loans[[#This Row],[Actual Cost]]</f>
        <v>0</v>
      </c>
      <c r="K32" s="9"/>
    </row>
    <row r="33" spans="1:11" ht="25" customHeight="1">
      <c r="B33" s="31" t="s">
        <v>32</v>
      </c>
      <c r="C33" s="32"/>
      <c r="D33" s="32"/>
      <c r="E33" s="32">
        <f>Transportation[[#This Row],[Projected Cost]]-Transportation[[#This Row],[Actual Cost]]</f>
        <v>0</v>
      </c>
      <c r="F33" s="10"/>
      <c r="G33" s="29" t="s">
        <v>30</v>
      </c>
      <c r="H33" s="30"/>
      <c r="I33" s="30"/>
      <c r="J33" s="30">
        <f>Loans[[#This Row],[Projected Cost]]-Loans[[#This Row],[Actual Cost]]</f>
        <v>0</v>
      </c>
      <c r="K33" s="9"/>
    </row>
    <row r="34" spans="1:11" ht="25" customHeight="1">
      <c r="B34" s="29" t="s">
        <v>33</v>
      </c>
      <c r="C34" s="30"/>
      <c r="D34" s="30"/>
      <c r="E34" s="30">
        <f>Transportation[[#This Row],[Projected Cost]]-Transportation[[#This Row],[Actual Cost]]</f>
        <v>0</v>
      </c>
      <c r="F34" s="10"/>
      <c r="G34" s="31" t="s">
        <v>21</v>
      </c>
      <c r="H34" s="32"/>
      <c r="I34" s="32"/>
      <c r="J34" s="32">
        <f>Loans[[#This Row],[Projected Cost]]-Loans[[#This Row],[Actual Cost]]</f>
        <v>0</v>
      </c>
      <c r="K34" s="9"/>
    </row>
    <row r="35" spans="1:11" ht="25" customHeight="1">
      <c r="B35" s="31" t="s">
        <v>34</v>
      </c>
      <c r="C35" s="32"/>
      <c r="D35" s="32"/>
      <c r="E35" s="32">
        <f>Transportation[[#This Row],[Projected Cost]]-Transportation[[#This Row],[Actual Cost]]</f>
        <v>0</v>
      </c>
      <c r="F35" s="10"/>
      <c r="G35" s="37" t="s">
        <v>68</v>
      </c>
      <c r="H35" s="39"/>
      <c r="I35" s="39"/>
      <c r="J35" s="39">
        <f>SUBTOTAL(109,Loans[Difference])</f>
        <v>0</v>
      </c>
      <c r="K35" s="9"/>
    </row>
    <row r="36" spans="1:11" ht="25" customHeight="1">
      <c r="B36" s="29" t="s">
        <v>21</v>
      </c>
      <c r="C36" s="30"/>
      <c r="D36" s="30"/>
      <c r="E36" s="30">
        <f>Transportation[[#This Row],[Projected Cost]]-Transportation[[#This Row],[Actual Cost]]</f>
        <v>0</v>
      </c>
      <c r="F36" s="10"/>
      <c r="G36" s="44"/>
      <c r="H36" s="44"/>
      <c r="I36" s="44"/>
      <c r="J36" s="44"/>
      <c r="K36" s="9"/>
    </row>
    <row r="37" spans="1:11" ht="25" customHeight="1">
      <c r="B37" s="37" t="s">
        <v>68</v>
      </c>
      <c r="C37" s="39"/>
      <c r="D37" s="39"/>
      <c r="E37" s="39">
        <f>SUBTOTAL(109,Transportation[Difference])</f>
        <v>0</v>
      </c>
      <c r="F37" s="10"/>
      <c r="G37" s="11" t="s">
        <v>35</v>
      </c>
      <c r="H37" s="11" t="s">
        <v>4</v>
      </c>
      <c r="I37" s="11" t="s">
        <v>5</v>
      </c>
      <c r="J37" s="11" t="s">
        <v>6</v>
      </c>
      <c r="K37" s="9"/>
    </row>
    <row r="38" spans="1:11" ht="25" customHeight="1">
      <c r="B38" s="44"/>
      <c r="C38" s="44"/>
      <c r="D38" s="44"/>
      <c r="E38" s="44"/>
      <c r="F38" s="10"/>
      <c r="G38" s="25" t="s">
        <v>36</v>
      </c>
      <c r="H38" s="26"/>
      <c r="I38" s="26"/>
      <c r="J38" s="26">
        <f>Taxes[[#This Row],[Projected Cost]]-Taxes[[#This Row],[Actual Cost]]</f>
        <v>0</v>
      </c>
      <c r="K38" s="9"/>
    </row>
    <row r="39" spans="1:11" ht="25" customHeight="1">
      <c r="A39" s="5" t="s">
        <v>92</v>
      </c>
      <c r="B39" s="11" t="s">
        <v>37</v>
      </c>
      <c r="C39" s="11" t="s">
        <v>4</v>
      </c>
      <c r="D39" s="11" t="s">
        <v>5</v>
      </c>
      <c r="E39" s="11" t="s">
        <v>6</v>
      </c>
      <c r="F39" s="10"/>
      <c r="G39" s="27" t="s">
        <v>38</v>
      </c>
      <c r="H39" s="28"/>
      <c r="I39" s="28"/>
      <c r="J39" s="28">
        <f>Taxes[[#This Row],[Projected Cost]]-Taxes[[#This Row],[Actual Cost]]</f>
        <v>0</v>
      </c>
      <c r="K39" s="9"/>
    </row>
    <row r="40" spans="1:11" ht="25" customHeight="1">
      <c r="B40" s="25" t="s">
        <v>39</v>
      </c>
      <c r="C40" s="26"/>
      <c r="D40" s="26"/>
      <c r="E40" s="26">
        <f>Insurance[[#This Row],[Projected Cost]]-Insurance[[#This Row],[Actual Cost]]</f>
        <v>0</v>
      </c>
      <c r="F40" s="10"/>
      <c r="G40" s="25" t="s">
        <v>40</v>
      </c>
      <c r="H40" s="26"/>
      <c r="I40" s="26"/>
      <c r="J40" s="26">
        <f>Taxes[[#This Row],[Projected Cost]]-Taxes[[#This Row],[Actual Cost]]</f>
        <v>0</v>
      </c>
      <c r="K40" s="9"/>
    </row>
    <row r="41" spans="1:11" ht="25" customHeight="1">
      <c r="B41" s="27" t="s">
        <v>41</v>
      </c>
      <c r="C41" s="28"/>
      <c r="D41" s="28"/>
      <c r="E41" s="28">
        <f>Insurance[[#This Row],[Projected Cost]]-Insurance[[#This Row],[Actual Cost]]</f>
        <v>0</v>
      </c>
      <c r="F41" s="10"/>
      <c r="G41" s="27" t="s">
        <v>21</v>
      </c>
      <c r="H41" s="28"/>
      <c r="I41" s="28"/>
      <c r="J41" s="28">
        <f>Taxes[[#This Row],[Projected Cost]]-Taxes[[#This Row],[Actual Cost]]</f>
        <v>0</v>
      </c>
      <c r="K41" s="9"/>
    </row>
    <row r="42" spans="1:11" ht="25" customHeight="1">
      <c r="B42" s="25" t="s">
        <v>42</v>
      </c>
      <c r="C42" s="26"/>
      <c r="D42" s="26"/>
      <c r="E42" s="26">
        <f>Insurance[[#This Row],[Projected Cost]]-Insurance[[#This Row],[Actual Cost]]</f>
        <v>0</v>
      </c>
      <c r="F42" s="10"/>
      <c r="G42" s="37" t="s">
        <v>68</v>
      </c>
      <c r="H42" s="39"/>
      <c r="I42" s="39"/>
      <c r="J42" s="39">
        <f>SUBTOTAL(109,Taxes[Difference])</f>
        <v>0</v>
      </c>
      <c r="K42" s="9"/>
    </row>
    <row r="43" spans="1:11" ht="25" customHeight="1">
      <c r="B43" s="27" t="s">
        <v>21</v>
      </c>
      <c r="C43" s="28"/>
      <c r="D43" s="28"/>
      <c r="E43" s="28">
        <f>Insurance[[#This Row],[Projected Cost]]-Insurance[[#This Row],[Actual Cost]]</f>
        <v>0</v>
      </c>
      <c r="F43" s="10"/>
      <c r="G43" s="44"/>
      <c r="H43" s="44"/>
      <c r="I43" s="44"/>
      <c r="J43" s="44"/>
      <c r="K43" s="9"/>
    </row>
    <row r="44" spans="1:11" ht="25" customHeight="1">
      <c r="B44" s="37" t="s">
        <v>68</v>
      </c>
      <c r="C44" s="39"/>
      <c r="D44" s="39"/>
      <c r="E44" s="39">
        <f>SUBTOTAL(109,Insurance[Difference])</f>
        <v>0</v>
      </c>
      <c r="F44" s="10"/>
      <c r="G44" s="11" t="s">
        <v>43</v>
      </c>
      <c r="H44" s="11" t="s">
        <v>4</v>
      </c>
      <c r="I44" s="11" t="s">
        <v>5</v>
      </c>
      <c r="J44" s="11" t="s">
        <v>6</v>
      </c>
      <c r="K44" s="9"/>
    </row>
    <row r="45" spans="1:11" ht="25" customHeight="1">
      <c r="B45" s="44"/>
      <c r="C45" s="44"/>
      <c r="D45" s="44"/>
      <c r="E45" s="44"/>
      <c r="F45" s="10"/>
      <c r="G45" s="25" t="s">
        <v>44</v>
      </c>
      <c r="H45" s="26"/>
      <c r="I45" s="26"/>
      <c r="J45" s="26">
        <f>Savings[[#This Row],[Projected Cost]]-Savings[[#This Row],[Actual Cost]]</f>
        <v>0</v>
      </c>
      <c r="K45" s="9"/>
    </row>
    <row r="46" spans="1:11" ht="25" customHeight="1">
      <c r="A46" s="5" t="s">
        <v>86</v>
      </c>
      <c r="B46" s="11" t="s">
        <v>45</v>
      </c>
      <c r="C46" s="11" t="s">
        <v>4</v>
      </c>
      <c r="D46" s="11" t="s">
        <v>5</v>
      </c>
      <c r="E46" s="11" t="s">
        <v>6</v>
      </c>
      <c r="F46" s="10"/>
      <c r="G46" s="27" t="s">
        <v>46</v>
      </c>
      <c r="H46" s="28"/>
      <c r="I46" s="28"/>
      <c r="J46" s="28">
        <f>Savings[[#This Row],[Projected Cost]]-Savings[[#This Row],[Actual Cost]]</f>
        <v>0</v>
      </c>
      <c r="K46" s="9"/>
    </row>
    <row r="47" spans="1:11" ht="25" customHeight="1">
      <c r="B47" s="25" t="s">
        <v>47</v>
      </c>
      <c r="C47" s="26"/>
      <c r="D47" s="26"/>
      <c r="E47" s="26">
        <f>Food[[#This Row],[Projected Cost]]-Food[[#This Row],[Actual Cost]]</f>
        <v>0</v>
      </c>
      <c r="F47" s="10"/>
      <c r="G47" s="25" t="s">
        <v>21</v>
      </c>
      <c r="H47" s="26"/>
      <c r="I47" s="26"/>
      <c r="J47" s="26">
        <f>Savings[[#This Row],[Projected Cost]]-Savings[[#This Row],[Actual Cost]]</f>
        <v>0</v>
      </c>
      <c r="K47" s="9"/>
    </row>
    <row r="48" spans="1:11" ht="25" customHeight="1">
      <c r="B48" s="27" t="s">
        <v>48</v>
      </c>
      <c r="C48" s="28"/>
      <c r="D48" s="28"/>
      <c r="E48" s="28">
        <f>Food[[#This Row],[Projected Cost]]-Food[[#This Row],[Actual Cost]]</f>
        <v>0</v>
      </c>
      <c r="F48" s="10"/>
      <c r="G48" s="37" t="s">
        <v>68</v>
      </c>
      <c r="H48" s="39"/>
      <c r="I48" s="39"/>
      <c r="J48" s="39">
        <f>SUBTOTAL(109,Savings[Difference])</f>
        <v>0</v>
      </c>
      <c r="K48" s="9"/>
    </row>
    <row r="49" spans="1:11" ht="25" customHeight="1">
      <c r="B49" s="25" t="s">
        <v>21</v>
      </c>
      <c r="C49" s="26"/>
      <c r="D49" s="26"/>
      <c r="E49" s="26">
        <f>Food[[#This Row],[Projected Cost]]-Food[[#This Row],[Actual Cost]]</f>
        <v>0</v>
      </c>
      <c r="F49" s="10"/>
      <c r="G49" s="44"/>
      <c r="H49" s="44"/>
      <c r="I49" s="44"/>
      <c r="J49" s="44"/>
      <c r="K49" s="9"/>
    </row>
    <row r="50" spans="1:11" ht="25" customHeight="1">
      <c r="B50" s="37" t="s">
        <v>68</v>
      </c>
      <c r="C50" s="39"/>
      <c r="D50" s="39"/>
      <c r="E50" s="39">
        <f>SUBTOTAL(109,Food[Difference])</f>
        <v>0</v>
      </c>
      <c r="F50" s="10"/>
      <c r="G50" s="11" t="s">
        <v>49</v>
      </c>
      <c r="H50" s="11" t="s">
        <v>4</v>
      </c>
      <c r="I50" s="11" t="s">
        <v>5</v>
      </c>
      <c r="J50" s="11" t="s">
        <v>6</v>
      </c>
      <c r="K50" s="9"/>
    </row>
    <row r="51" spans="1:11" ht="25" customHeight="1">
      <c r="B51" s="44"/>
      <c r="C51" s="44"/>
      <c r="D51" s="44"/>
      <c r="E51" s="44"/>
      <c r="F51" s="10"/>
      <c r="G51" s="25" t="s">
        <v>50</v>
      </c>
      <c r="H51" s="26"/>
      <c r="I51" s="26"/>
      <c r="J51" s="26">
        <f>Gifts[[#This Row],[Projected Cost]]-Gifts[[#This Row],[Actual Cost]]</f>
        <v>0</v>
      </c>
      <c r="K51" s="9"/>
    </row>
    <row r="52" spans="1:11" ht="25" customHeight="1">
      <c r="A52" s="5" t="s">
        <v>87</v>
      </c>
      <c r="B52" s="11" t="s">
        <v>51</v>
      </c>
      <c r="C52" s="11" t="s">
        <v>4</v>
      </c>
      <c r="D52" s="11" t="s">
        <v>5</v>
      </c>
      <c r="E52" s="11" t="s">
        <v>6</v>
      </c>
      <c r="F52" s="10"/>
      <c r="G52" s="27" t="s">
        <v>52</v>
      </c>
      <c r="H52" s="28"/>
      <c r="I52" s="28"/>
      <c r="J52" s="28">
        <f>Gifts[[#This Row],[Projected Cost]]-Gifts[[#This Row],[Actual Cost]]</f>
        <v>0</v>
      </c>
      <c r="K52" s="9"/>
    </row>
    <row r="53" spans="1:11" ht="25" customHeight="1">
      <c r="B53" s="25" t="s">
        <v>53</v>
      </c>
      <c r="C53" s="26"/>
      <c r="D53" s="26"/>
      <c r="E53" s="26">
        <f>Pets[[#This Row],[Projected Cost]]-Pets[[#This Row],[Actual Cost]]</f>
        <v>0</v>
      </c>
      <c r="F53" s="10"/>
      <c r="G53" s="25" t="s">
        <v>54</v>
      </c>
      <c r="H53" s="26"/>
      <c r="I53" s="26"/>
      <c r="J53" s="26">
        <f>Gifts[[#This Row],[Projected Cost]]-Gifts[[#This Row],[Actual Cost]]</f>
        <v>0</v>
      </c>
      <c r="K53" s="9"/>
    </row>
    <row r="54" spans="1:11" ht="25" customHeight="1">
      <c r="B54" s="27" t="s">
        <v>55</v>
      </c>
      <c r="C54" s="28"/>
      <c r="D54" s="28"/>
      <c r="E54" s="28">
        <f>Pets[[#This Row],[Projected Cost]]-Pets[[#This Row],[Actual Cost]]</f>
        <v>0</v>
      </c>
      <c r="F54" s="10"/>
      <c r="G54" s="37" t="s">
        <v>68</v>
      </c>
      <c r="H54" s="39"/>
      <c r="I54" s="39"/>
      <c r="J54" s="39">
        <f>SUBTOTAL(109,Gifts[Difference])</f>
        <v>0</v>
      </c>
      <c r="K54" s="9"/>
    </row>
    <row r="55" spans="1:11" ht="25" customHeight="1">
      <c r="B55" s="25" t="s">
        <v>56</v>
      </c>
      <c r="C55" s="26"/>
      <c r="D55" s="26"/>
      <c r="E55" s="26">
        <f>Pets[[#This Row],[Projected Cost]]-Pets[[#This Row],[Actual Cost]]</f>
        <v>0</v>
      </c>
      <c r="F55" s="10"/>
      <c r="G55" s="44"/>
      <c r="H55" s="44"/>
      <c r="I55" s="44"/>
      <c r="J55" s="44"/>
      <c r="K55" s="9"/>
    </row>
    <row r="56" spans="1:11" ht="25" customHeight="1">
      <c r="B56" s="27" t="s">
        <v>57</v>
      </c>
      <c r="C56" s="28"/>
      <c r="D56" s="28"/>
      <c r="E56" s="28">
        <f>Pets[[#This Row],[Projected Cost]]-Pets[[#This Row],[Actual Cost]]</f>
        <v>0</v>
      </c>
      <c r="F56" s="10"/>
      <c r="G56" s="11" t="s">
        <v>58</v>
      </c>
      <c r="H56" s="11" t="s">
        <v>4</v>
      </c>
      <c r="I56" s="11" t="s">
        <v>5</v>
      </c>
      <c r="J56" s="11" t="s">
        <v>6</v>
      </c>
      <c r="K56" s="9"/>
    </row>
    <row r="57" spans="1:11" ht="25" customHeight="1">
      <c r="B57" s="25" t="s">
        <v>21</v>
      </c>
      <c r="C57" s="26"/>
      <c r="D57" s="26"/>
      <c r="E57" s="26">
        <f>Pets[[#This Row],[Projected Cost]]-Pets[[#This Row],[Actual Cost]]</f>
        <v>0</v>
      </c>
      <c r="F57" s="10"/>
      <c r="G57" s="25" t="s">
        <v>59</v>
      </c>
      <c r="H57" s="26"/>
      <c r="I57" s="26"/>
      <c r="J57" s="26">
        <f>Legal[[#This Row],[Projected Cost]]-Legal[[#This Row],[Actual Cost]]</f>
        <v>0</v>
      </c>
      <c r="K57" s="9"/>
    </row>
    <row r="58" spans="1:11" ht="25" customHeight="1">
      <c r="B58" s="38" t="s">
        <v>68</v>
      </c>
      <c r="C58" s="40"/>
      <c r="D58" s="40"/>
      <c r="E58" s="40">
        <f>SUBTOTAL(109,Pets[Difference])</f>
        <v>0</v>
      </c>
      <c r="F58" s="10"/>
      <c r="G58" s="27" t="s">
        <v>60</v>
      </c>
      <c r="H58" s="28"/>
      <c r="I58" s="28"/>
      <c r="J58" s="28">
        <f>Legal[[#This Row],[Projected Cost]]-Legal[[#This Row],[Actual Cost]]</f>
        <v>0</v>
      </c>
      <c r="K58" s="9"/>
    </row>
    <row r="59" spans="1:11" ht="25" customHeight="1">
      <c r="B59" s="44"/>
      <c r="C59" s="44"/>
      <c r="D59" s="44"/>
      <c r="E59" s="44"/>
      <c r="F59" s="10"/>
      <c r="G59" s="25" t="s">
        <v>61</v>
      </c>
      <c r="H59" s="26"/>
      <c r="I59" s="26"/>
      <c r="J59" s="26">
        <f>Legal[[#This Row],[Projected Cost]]-Legal[[#This Row],[Actual Cost]]</f>
        <v>0</v>
      </c>
      <c r="K59" s="9"/>
    </row>
    <row r="60" spans="1:11" ht="25" customHeight="1">
      <c r="A60" s="5" t="s">
        <v>88</v>
      </c>
      <c r="B60" s="11" t="s">
        <v>62</v>
      </c>
      <c r="C60" s="11" t="s">
        <v>4</v>
      </c>
      <c r="D60" s="11" t="s">
        <v>5</v>
      </c>
      <c r="E60" s="11" t="s">
        <v>6</v>
      </c>
      <c r="F60" s="10"/>
      <c r="G60" s="27" t="s">
        <v>21</v>
      </c>
      <c r="H60" s="28"/>
      <c r="I60" s="28"/>
      <c r="J60" s="28">
        <f>Legal[[#This Row],[Projected Cost]]-Legal[[#This Row],[Actual Cost]]</f>
        <v>0</v>
      </c>
      <c r="K60" s="9"/>
    </row>
    <row r="61" spans="1:11" ht="25" customHeight="1">
      <c r="B61" s="25" t="s">
        <v>55</v>
      </c>
      <c r="C61" s="26"/>
      <c r="D61" s="26"/>
      <c r="E61" s="26">
        <f>PersonalCare[[#This Row],[Projected Cost]]-PersonalCare[[#This Row],[Actual Cost]]</f>
        <v>0</v>
      </c>
      <c r="F61" s="10"/>
      <c r="G61" s="37" t="s">
        <v>68</v>
      </c>
      <c r="H61" s="39"/>
      <c r="I61" s="39"/>
      <c r="J61" s="39">
        <f>SUBTOTAL(109,Legal[Difference])</f>
        <v>0</v>
      </c>
      <c r="K61" s="9"/>
    </row>
    <row r="62" spans="1:11" ht="25" customHeight="1">
      <c r="B62" s="27" t="s">
        <v>63</v>
      </c>
      <c r="C62" s="28"/>
      <c r="D62" s="28"/>
      <c r="E62" s="28">
        <f>PersonalCare[[#This Row],[Projected Cost]]-PersonalCare[[#This Row],[Actual Cost]]</f>
        <v>0</v>
      </c>
      <c r="F62" s="10"/>
      <c r="G62" s="44"/>
      <c r="H62" s="44"/>
      <c r="I62" s="44"/>
      <c r="J62" s="44"/>
      <c r="K62" s="9"/>
    </row>
    <row r="63" spans="1:11" ht="25" customHeight="1">
      <c r="A63" s="5" t="s">
        <v>89</v>
      </c>
      <c r="B63" s="25" t="s">
        <v>64</v>
      </c>
      <c r="C63" s="26"/>
      <c r="D63" s="26"/>
      <c r="E63" s="26">
        <f>PersonalCare[[#This Row],[Projected Cost]]-PersonalCare[[#This Row],[Actual Cost]]</f>
        <v>0</v>
      </c>
      <c r="F63" s="10"/>
      <c r="G63" s="48" t="s">
        <v>79</v>
      </c>
      <c r="H63" s="48"/>
      <c r="I63" s="48"/>
      <c r="J63" s="50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1195</v>
      </c>
      <c r="K63" s="9"/>
    </row>
    <row r="64" spans="1:11" ht="25" customHeight="1">
      <c r="B64" s="27" t="s">
        <v>65</v>
      </c>
      <c r="C64" s="28"/>
      <c r="D64" s="28"/>
      <c r="E64" s="28">
        <f>PersonalCare[[#This Row],[Projected Cost]]-PersonalCare[[#This Row],[Actual Cost]]</f>
        <v>0</v>
      </c>
      <c r="F64" s="10"/>
      <c r="G64" s="48"/>
      <c r="H64" s="48"/>
      <c r="I64" s="48"/>
      <c r="J64" s="50"/>
      <c r="K64" s="9"/>
    </row>
    <row r="65" spans="2:11" ht="25" customHeight="1">
      <c r="B65" s="25" t="s">
        <v>66</v>
      </c>
      <c r="C65" s="26"/>
      <c r="D65" s="26"/>
      <c r="E65" s="26">
        <f>PersonalCare[[#This Row],[Projected Cost]]-PersonalCare[[#This Row],[Actual Cost]]</f>
        <v>0</v>
      </c>
      <c r="F65" s="10"/>
      <c r="G65" s="48" t="s">
        <v>80</v>
      </c>
      <c r="H65" s="48"/>
      <c r="I65" s="48"/>
      <c r="J65" s="50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1236</v>
      </c>
      <c r="K65" s="9"/>
    </row>
    <row r="66" spans="2:11" ht="25" customHeight="1">
      <c r="B66" s="27" t="s">
        <v>67</v>
      </c>
      <c r="C66" s="28"/>
      <c r="D66" s="28"/>
      <c r="E66" s="28">
        <f>PersonalCare[[#This Row],[Projected Cost]]-PersonalCare[[#This Row],[Actual Cost]]</f>
        <v>0</v>
      </c>
      <c r="F66" s="10"/>
      <c r="G66" s="48"/>
      <c r="H66" s="48"/>
      <c r="I66" s="48"/>
      <c r="J66" s="50"/>
      <c r="K66" s="9"/>
    </row>
    <row r="67" spans="2:11" ht="25" customHeight="1">
      <c r="B67" s="25" t="s">
        <v>21</v>
      </c>
      <c r="C67" s="26"/>
      <c r="D67" s="26"/>
      <c r="E67" s="26">
        <f>PersonalCare[[#This Row],[Projected Cost]]-PersonalCare[[#This Row],[Actual Cost]]</f>
        <v>0</v>
      </c>
      <c r="F67" s="10"/>
      <c r="G67" s="48" t="s">
        <v>81</v>
      </c>
      <c r="H67" s="48"/>
      <c r="I67" s="48"/>
      <c r="J67" s="49">
        <f>J63-J65</f>
        <v>-41</v>
      </c>
      <c r="K67" s="9"/>
    </row>
    <row r="68" spans="2:11" ht="25" customHeight="1">
      <c r="B68" s="37" t="s">
        <v>68</v>
      </c>
      <c r="C68" s="39"/>
      <c r="D68" s="39"/>
      <c r="E68" s="39">
        <f>SUBTOTAL(109,PersonalCare[Difference])</f>
        <v>0</v>
      </c>
      <c r="F68" s="10"/>
      <c r="G68" s="48"/>
      <c r="H68" s="48"/>
      <c r="I68" s="48"/>
      <c r="J68" s="49"/>
      <c r="K68" s="9"/>
    </row>
    <row r="69" spans="2:11">
      <c r="B69" s="47"/>
      <c r="C69" s="47"/>
      <c r="D69" s="47"/>
      <c r="E69" s="47"/>
      <c r="F69" s="9"/>
      <c r="G69" s="9"/>
      <c r="H69" s="9"/>
      <c r="I69" s="9"/>
      <c r="J69" s="9"/>
      <c r="K69" s="9"/>
    </row>
    <row r="70" spans="2:11">
      <c r="B70" s="9"/>
      <c r="C70" s="9"/>
      <c r="D70" s="9"/>
      <c r="E70" s="9"/>
      <c r="F70" s="9"/>
      <c r="G70" s="9"/>
      <c r="H70" s="9"/>
      <c r="I70" s="9"/>
      <c r="J70" s="9"/>
      <c r="K70" s="9"/>
    </row>
  </sheetData>
  <mergeCells count="25">
    <mergeCell ref="B69:E69"/>
    <mergeCell ref="G62:J62"/>
    <mergeCell ref="G55:J55"/>
    <mergeCell ref="G49:J49"/>
    <mergeCell ref="G43:J43"/>
    <mergeCell ref="G67:I68"/>
    <mergeCell ref="J67:J68"/>
    <mergeCell ref="J63:J64"/>
    <mergeCell ref="J65:J66"/>
    <mergeCell ref="G65:I66"/>
    <mergeCell ref="G63:I64"/>
    <mergeCell ref="B45:E45"/>
    <mergeCell ref="B51:E51"/>
    <mergeCell ref="B59:E59"/>
    <mergeCell ref="B5:C5"/>
    <mergeCell ref="B2:J2"/>
    <mergeCell ref="G36:J36"/>
    <mergeCell ref="G27:J27"/>
    <mergeCell ref="B28:E28"/>
    <mergeCell ref="B38:E38"/>
    <mergeCell ref="G12:J12"/>
    <mergeCell ref="G6:J6"/>
    <mergeCell ref="G9:J9"/>
    <mergeCell ref="B11:D11"/>
    <mergeCell ref="B6:D6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00000000-0002-0000-0100-000000000000}"/>
    <dataValidation allowBlank="1" showInputMessage="1" showErrorMessage="1" prompt="Title of this worksheet is in cell C2. Next instruction is in cell A4." sqref="A2" xr:uid="{00000000-0002-0000-0100-000001000000}"/>
    <dataValidation allowBlank="1" showInputMessage="1" showErrorMessage="1" prompt="Projected Monthly Income label is in cell at right. Enter Income 1 in cell C5 and Extra Income in C6 to calculate Total monthly income in C7. Next instruction is in cell A7." sqref="A5:A6" xr:uid="{00000000-0002-0000-0100-000002000000}"/>
    <dataValidation allowBlank="1" showInputMessage="1" showErrorMessage="1" prompt="Projected Balance is auto calculated in cell H4, Actual Balance in H6, and Difference in H8. Next instruction is in cell A9." sqref="A9" xr:uid="{00000000-0002-0000-0100-000003000000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00000000-0002-0000-0100-000004000000}"/>
    <dataValidation allowBlank="1" showInputMessage="1" showErrorMessage="1" prompt="Enter details in Housing table starting in cell at right and in Entertainment table starting in cell G14. Next instruction is in cell A27." sqref="A16" xr:uid="{00000000-0002-0000-0100-000005000000}"/>
    <dataValidation allowBlank="1" showInputMessage="1" showErrorMessage="1" prompt="Enter details in Transportation table starting in cell at right and in Loans table starting in cell G26. Next instruction is in cell A37." sqref="A29" xr:uid="{00000000-0002-0000-0100-000006000000}"/>
    <dataValidation allowBlank="1" showInputMessage="1" showErrorMessage="1" prompt="Enter details in Insurance table starting in cell at right and in Taxes table starting in cell G35. Next instruction is in cell A44." sqref="A39" xr:uid="{00000000-0002-0000-0100-000007000000}"/>
    <dataValidation allowBlank="1" showInputMessage="1" showErrorMessage="1" prompt="Enter details in Food table starting in cell at right and in Savings table starting in cell G42. Next instruction is in cell A50." sqref="A46" xr:uid="{00000000-0002-0000-0100-000008000000}"/>
    <dataValidation allowBlank="1" showInputMessage="1" showErrorMessage="1" prompt="Enter details in Pets table starting in cell at right and in Gifts table starting in cell G48. Next instruction is in cell A58." sqref="A52" xr:uid="{00000000-0002-0000-0100-000009000000}"/>
    <dataValidation allowBlank="1" showInputMessage="1" showErrorMessage="1" prompt="Enter details in Personal Care table starting in cell at right and in Legal table starting in cell G54. Next instruction is in cell A61." sqref="A60" xr:uid="{00000000-0002-0000-0100-00000A000000}"/>
    <dataValidation allowBlank="1" showInputMessage="1" showErrorMessage="1" prompt="Total Projected Cost is auto calculated in cell J61, Total Actual Cost in J63, and Total Difference in J65." sqref="A63" xr:uid="{00000000-0002-0000-0100-00000B000000}"/>
  </dataValidations>
  <printOptions horizontalCentered="1"/>
  <pageMargins left="0.4" right="0.4" top="0.4" bottom="0.4" header="0.3" footer="0.3"/>
  <pageSetup scale="59" fitToHeight="0" orientation="portrait" r:id="rId1"/>
  <headerFooter differentFirst="1">
    <oddFooter>Page &amp;P of &amp;N</oddFooter>
  </headerFooter>
  <ignoredErrors>
    <ignoredError sqref="J17:J25 E30:E36 J29:J34 J38:J41 E40:E43 E47:E49 J45:J47 J51:J53 J57:J60 J64:J66 E61:E67 E53:E57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4917D-B4E2-41EC-A344-CAB929C318E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0D6369F-E7E4-4C61-9F47-33FFE80F8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6AF36-0E29-43D5-9042-907F679B3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2019-03-18T20:41:36Z</dcterms:created>
  <dcterms:modified xsi:type="dcterms:W3CDTF">2020-03-26T13:58:23Z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